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Tests" sheetId="2" r:id="rId2"/>
    <sheet name="Backlog" sheetId="3" r:id="rId3"/>
    <sheet name="Method" sheetId="4" r:id="rId4"/>
  </sheets>
</workbook>
</file>

<file path=xl/styles.xml><?xml version="1.0" encoding="utf-8"?>
<styleSheet xmlns="http://schemas.openxmlformats.org/spreadsheetml/2006/main">
  <fonts count="4">
    <font>
      <sz val="11"/>
      <color rgb="FF1B2437"/>
      <name val="Calibri"/>
    </font>
    <font>
      <b/>
      <sz val="11"/>
      <color rgb="FFFFFFFF"/>
      <name val="Calibri"/>
    </font>
    <font>
      <b/>
      <sz val="11"/>
      <color rgb="FF091325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91325"/>
        <bgColor indexed="64"/>
      </patternFill>
    </fill>
    <fill>
      <patternFill patternType="solid">
        <fgColor rgb="FFEFF4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E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90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0" customWidth="1"/>
    <col min="3" max="3" width="82" customWidth="1"/>
  </cols>
  <sheetData>
    <row r="1">
      <c r="A1" s="1" t="inlineStr">
        <is>
          <t xml:space="preserve">CRO Testing Template</t>
        </is>
      </c>
      <c r="B1" s="1"/>
      <c r="C1" s="1"/>
    </row>
    <row r="2">
      <c r="A2" t="inlineStr">
        <is>
          <t xml:space="preserve">Dazzle Commerce. Free to use, edit and share. No attribution required.</t>
        </is>
      </c>
    </row>
    <row r="3"/>
    <row r="4">
      <c r="A4" s="2" t="inlineStr">
        <is>
          <t xml:space="preserve">What this is</t>
        </is>
      </c>
    </row>
    <row r="5">
      <c r="A5" t="inlineStr">
        <is>
          <t xml:space="preserve">A test log with the arithmetic built in. It sizes a test before you run it, and it judges the result afterwards with a real two-proportion z test rather than by eye.</t>
        </is>
      </c>
    </row>
    <row r="6">
      <c r="A6" t="inlineStr">
        <is>
          <t xml:space="preserve">Most testing programmes fail in one of two ways: tests that were never large enough to detect anything, and tests called as winners because somebody looked on a good day. Both are arithmetic problems, and both are solved on the Tests tab.</t>
        </is>
      </c>
    </row>
    <row r="7"/>
    <row r="8">
      <c r="A8" s="2" t="inlineStr">
        <is>
          <t xml:space="preserve">How to use it</t>
        </is>
      </c>
    </row>
    <row r="9">
      <c r="A9" t="inlineStr">
        <is>
          <t xml:space="preserve">1. Put ideas on the Backlog tab as you find them. Evidence in column C or it does not get a priority score.</t>
        </is>
      </c>
    </row>
    <row r="10">
      <c r="A10" t="inlineStr">
        <is>
          <t xml:space="preserve">2. When you pick one, open the Tests tab and write the hypothesis as: if we change X then Y will move, because Z.</t>
        </is>
      </c>
    </row>
    <row r="11">
      <c r="A11" t="inlineStr">
        <is>
          <t xml:space="preserve">3. Enter the baseline rate and the smallest relative change worth detecting. The sheet returns the sample size and the days.</t>
        </is>
      </c>
    </row>
    <row r="12">
      <c r="A12" t="inlineStr">
        <is>
          <t xml:space="preserve">4. Round the days up to whole business weeks, and write that date down before you start.</t>
        </is>
      </c>
    </row>
    <row r="13">
      <c r="A13" t="inlineStr">
        <is>
          <t xml:space="preserve">5. Do not look until you reach the sample size. Then paste in the four numbers and read the verdict.</t>
        </is>
      </c>
    </row>
    <row r="14">
      <c r="A14" t="inlineStr">
        <is>
          <t xml:space="preserve">6. Record what you actually did in the last column, including when you decided not to ship a winner.</t>
        </is>
      </c>
    </row>
    <row r="15"/>
    <row r="16">
      <c r="A16" s="2" t="inlineStr">
        <is>
          <t xml:space="preserve">Programme health</t>
        </is>
      </c>
      <c r="B16" s="2" t="inlineStr">
        <is>
          <t xml:space="preserve">Value</t>
        </is>
      </c>
      <c r="C16" s="2" t="inlineStr">
        <is>
          <t xml:space="preserve">What it means</t>
        </is>
      </c>
    </row>
    <row r="17">
      <c r="A17" t="inlineStr">
        <is>
          <t xml:space="preserve">Tests logged</t>
        </is>
      </c>
      <c r="B17">
        <f>COUNTA(Tests!D2:D21)</f>
      </c>
      <c r="C17" t="inlineStr">
        <is>
          <t xml:space="preserve">Rows with a hypothesis written.</t>
        </is>
      </c>
    </row>
    <row r="18">
      <c r="A18" t="inlineStr">
        <is>
          <t xml:space="preserve">Running now</t>
        </is>
      </c>
      <c r="B18">
        <f>COUNTIF(Tests!K2:K21,"Running")</f>
      </c>
      <c r="C18" t="inlineStr">
        <is>
          <t xml:space="preserve">More than two or three at once on the same journey and they interfere.</t>
        </is>
      </c>
    </row>
    <row r="19">
      <c r="A19" t="inlineStr">
        <is>
          <t xml:space="preserve">Winners</t>
        </is>
      </c>
      <c r="B19">
        <f>COUNTIF(Tests!U2:U21,"Winner")</f>
      </c>
      <c r="C19" t="inlineStr">
        <is>
          <t xml:space="preserve">Significant and adequately powered.</t>
        </is>
      </c>
    </row>
    <row r="20">
      <c r="A20" t="inlineStr">
        <is>
          <t xml:space="preserve">Losers</t>
        </is>
      </c>
      <c r="B20">
        <f>COUNTIF(Tests!U2:U21,"Loser")</f>
      </c>
      <c r="C20" t="inlineStr">
        <is>
          <t xml:space="preserve">Also useful. A loser you shipped anyway is the expensive kind.</t>
        </is>
      </c>
    </row>
    <row r="21">
      <c r="A21" t="inlineStr">
        <is>
          <t xml:space="preserve">Not conclusive</t>
        </is>
      </c>
      <c r="B21">
        <f>COUNTIF(Tests!U2:U21,"Not conclusive")</f>
      </c>
      <c r="C21" t="inlineStr">
        <is>
          <t xml:space="preserve">Normal. Most tests are. Expect this to be the largest number.</t>
        </is>
      </c>
    </row>
    <row r="22">
      <c r="A22" t="inlineStr">
        <is>
          <t xml:space="preserve">Underpowered</t>
        </is>
      </c>
      <c r="B22">
        <f>COUNTIF(Tests!U2:U21,"Underpowered")</f>
      </c>
      <c r="C22" t="inlineStr">
        <is>
          <t xml:space="preserve">Stopped before the sample size was reached. These are not results yet.</t>
        </is>
      </c>
    </row>
    <row r="23">
      <c r="A23" t="inlineStr">
        <is>
          <t xml:space="preserve">Win rate</t>
        </is>
      </c>
      <c r="B23">
        <f>IF((COUNTIF(Tests!U2:U21,"Winner")+COUNTIF(Tests!U2:U21,"Loser")+COUNTIF(Tests!U2:U21,"Not conclusive"))=0,"",COUNTIF(Tests!U2:U21,"Winner")/(COUNTIF(Tests!U2:U21,"Winner")+COUNTIF(Tests!U2:U21,"Loser")+COUNTIF(Tests!U2:U21,"Not conclusive")))</f>
      </c>
      <c r="C23" t="inlineStr">
        <is>
          <t xml:space="preserve">One in five to one in three is a healthy programme. A high rate usually means underpowered tests being called early.</t>
        </is>
      </c>
    </row>
    <row r="24">
      <c r="A24" t="inlineStr">
        <is>
          <t xml:space="preserve">Ideas in the backlog</t>
        </is>
      </c>
      <c r="B24">
        <f>COUNTA(Backlog!A2:A26)</f>
      </c>
      <c r="C24" t="inlineStr">
        <is>
          <t xml:space="preserve">An empty backlog is the real constraint on most programmes.</t>
        </is>
      </c>
    </row>
    <row r="25"/>
    <row r="26">
      <c r="A26" s="2" t="inlineStr">
        <is>
          <t xml:space="preserve">The uncomfortable number</t>
        </is>
      </c>
    </row>
    <row r="27">
      <c r="A27" t="inlineStr">
        <is>
          <t xml:space="preserve">A high win rate is usually bad news. Genuine testing programmes win something between a fifth and a third of the time; anything much above that normally means tests are being stopped when they look good rather than when they are finished.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40" customWidth="1"/>
    <col min="4" max="4" width="62" customWidth="1"/>
    <col min="5" max="5" width="22" customWidth="1"/>
    <col min="6" max="6" width="13" customWidth="1"/>
    <col min="7" max="7" width="13" customWidth="1"/>
    <col min="8" max="8" width="17" customWidth="1"/>
    <col min="9" max="9" width="20" customWidth="1"/>
    <col min="10" max="10" width="15" customWidth="1"/>
    <col min="11" max="11" width="11" customWidth="1"/>
    <col min="12" max="12" width="11" customWidth="1"/>
    <col min="13" max="13" width="14" customWidth="1"/>
    <col min="14" max="14" width="11" customWidth="1"/>
    <col min="15" max="15" width="14" customWidth="1"/>
    <col min="16" max="16" width="10" customWidth="1"/>
    <col min="17" max="17" width="10" customWidth="1"/>
    <col min="18" max="18" width="14" customWidth="1"/>
    <col min="19" max="19" width="10" customWidth="1"/>
    <col min="20" max="20" width="10" customWidth="1"/>
    <col min="21" max="21" width="15" customWidth="1"/>
    <col min="22" max="22" width="46" customWidth="1"/>
  </cols>
  <sheetData>
    <row r="1">
      <c r="A1" s="1" t="inlineStr">
        <is>
          <t xml:space="preserve">Ref</t>
        </is>
      </c>
      <c r="B1" s="1" t="inlineStr">
        <is>
          <t xml:space="preserve">Page or template</t>
        </is>
      </c>
      <c r="C1" s="1" t="inlineStr">
        <is>
          <t xml:space="preserve">Evidence that prompted it</t>
        </is>
      </c>
      <c r="D1" s="1" t="inlineStr">
        <is>
          <t xml:space="preserve">Hypothesis</t>
        </is>
      </c>
      <c r="E1" s="1" t="inlineStr">
        <is>
          <t xml:space="preserve">Primary metric</t>
        </is>
      </c>
      <c r="F1" s="1" t="inlineStr">
        <is>
          <t xml:space="preserve">Baseline rate</t>
        </is>
      </c>
      <c r="G1" s="1" t="inlineStr">
        <is>
          <t xml:space="preserve">MDE relative</t>
        </is>
      </c>
      <c r="H1" s="1" t="inlineStr">
        <is>
          <t xml:space="preserve">Sample per variant</t>
        </is>
      </c>
      <c r="I1" s="1" t="inlineStr">
        <is>
          <t xml:space="preserve">Daily visitors per variant</t>
        </is>
      </c>
      <c r="J1" s="1" t="inlineStr">
        <is>
          <t xml:space="preserve">Estimated days</t>
        </is>
      </c>
      <c r="K1" s="1" t="inlineStr">
        <is>
          <t xml:space="preserve">Status</t>
        </is>
      </c>
      <c r="L1" s="1" t="inlineStr">
        <is>
          <t xml:space="preserve">Visitors A</t>
        </is>
      </c>
      <c r="M1" s="1" t="inlineStr">
        <is>
          <t xml:space="preserve">Conversions A</t>
        </is>
      </c>
      <c r="N1" s="1" t="inlineStr">
        <is>
          <t xml:space="preserve">Visitors B</t>
        </is>
      </c>
      <c r="O1" s="1" t="inlineStr">
        <is>
          <t xml:space="preserve">Conversions B</t>
        </is>
      </c>
      <c r="P1" s="1" t="inlineStr">
        <is>
          <t xml:space="preserve">CR A</t>
        </is>
      </c>
      <c r="Q1" s="1" t="inlineStr">
        <is>
          <t xml:space="preserve">CR B</t>
        </is>
      </c>
      <c r="R1" s="1" t="inlineStr">
        <is>
          <t xml:space="preserve">Relative uplift</t>
        </is>
      </c>
      <c r="S1" s="1" t="inlineStr">
        <is>
          <t xml:space="preserve">z score</t>
        </is>
      </c>
      <c r="T1" s="1" t="inlineStr">
        <is>
          <t xml:space="preserve">p value</t>
        </is>
      </c>
      <c r="U1" s="1" t="inlineStr">
        <is>
          <t xml:space="preserve">Verdict</t>
        </is>
      </c>
      <c r="V1" s="1" t="inlineStr">
        <is>
          <t xml:space="preserve">Decision and what changed</t>
        </is>
      </c>
    </row>
    <row r="2">
      <c r="A2" t="inlineStr">
        <is>
          <t xml:space="preserve">T-001</t>
        </is>
      </c>
      <c r="B2" t="inlineStr">
        <is>
          <t xml:space="preserve">Product page</t>
        </is>
      </c>
      <c r="C2" t="inlineStr">
        <is>
          <t xml:space="preserve">Eleven support emails last month asking about postage</t>
        </is>
      </c>
      <c r="D2" t="inlineStr">
        <is>
          <t xml:space="preserve">If delivery cost and date appear above the fold then add-to-basket rate rises, because cost uncertainty is the most common stated reason for abandoning</t>
        </is>
      </c>
      <c r="E2" t="inlineStr">
        <is>
          <t xml:space="preserve">Add to basket rate</t>
        </is>
      </c>
      <c r="F2">
        <v>0.062</v>
      </c>
      <c r="G2">
        <v>0.1</v>
      </c>
      <c r="H2">
        <f>IF(OR($F2="",$G2="",$F2=0,$G2=0),"",16*$F2*(1-$F2)/(($F2*$G2)^2))</f>
      </c>
      <c r="I2">
        <v>380</v>
      </c>
      <c r="J2">
        <f>IF(OR($H2="",$I2="",$I2=0),"",$H2/$I2)</f>
      </c>
      <c r="K2" t="inlineStr">
        <is>
          <t xml:space="preserve">Complete</t>
        </is>
      </c>
      <c r="L2">
        <v>12400</v>
      </c>
      <c r="M2">
        <v>769</v>
      </c>
      <c r="N2">
        <v>12310</v>
      </c>
      <c r="O2">
        <v>843</v>
      </c>
      <c r="P2">
        <f>IF(OR($L2="",$L2=0),"",$M2/$L2)</f>
      </c>
      <c r="Q2">
        <f>IF(OR($N2="",$N2=0),"",$O2/$N2)</f>
      </c>
      <c r="R2">
        <f>IF(OR($P2="",$P2=0,$Q2=""),"",($Q2-$P2)/$P2)</f>
      </c>
      <c r="S2">
        <f>IF(OR($L2="",$N2="",$L2=0,$N2=0,($M2+$O2)=0),"",($Q2-$P2)/SQRT((($M2+$O2)/($L2+$N2))*(1-(($M2+$O2)/($L2+$N2)))*(1/$L2+1/$N2)))</f>
      </c>
      <c r="T2">
        <f>IF($S2="","",2*NORMSDIST(-ABS($S2)))</f>
      </c>
      <c r="U2">
        <f>IF($T2="","",IF(AND($H2&lt;&gt;"",$L2&lt;&gt;"",$L2&lt;$H2),"Underpowered",IF($T2&lt;0.05,IF($Q2&gt;$P2,"Winner","Loser"),"Not conclusive")))</f>
      </c>
      <c r="V2" t="inlineStr">
        <is>
          <t xml:space="preserve">EXAMPLE ROW. Read the verdict carefully: p is below 0.05, but the test stopped at 12,400 visitors per variant against a required 24,206, so it reads Underpowered rather than Winner. That is the trap this sheet exists to catch.</t>
        </is>
      </c>
    </row>
    <row r="3">
      <c r="A3" t="inlineStr">
        <is>
          <t xml:space="preserve">T-002</t>
        </is>
      </c>
      <c r="B3" t="inlineStr">
        <is>
          <t xml:space="preserve">Basket</t>
        </is>
      </c>
      <c r="C3" t="inlineStr">
        <is>
          <t xml:space="preserve">Progress to free delivery is not shown anywhere</t>
        </is>
      </c>
      <c r="D3" t="inlineStr">
        <is>
          <t xml:space="preserve">If the basket shows how much more is needed for free delivery then average order value rises, because the threshold becomes actionable</t>
        </is>
      </c>
      <c r="E3" t="inlineStr">
        <is>
          <t xml:space="preserve">Average order value</t>
        </is>
      </c>
      <c r="F3">
        <v>0.048</v>
      </c>
      <c r="G3">
        <v>0.15</v>
      </c>
      <c r="H3">
        <f>IF(OR($F3="",$G3="",$F3=0,$G3=0),"",16*$F3*(1-$F3)/(($F3*$G3)^2))</f>
      </c>
      <c r="I3">
        <v>250</v>
      </c>
      <c r="J3">
        <f>IF(OR($H3="",$I3="",$I3=0),"",$H3/$I3)</f>
      </c>
      <c r="K3" t="inlineStr">
        <is>
          <t xml:space="preserve">Running</t>
        </is>
      </c>
      <c r="L3">
        <v>4100</v>
      </c>
      <c r="M3">
        <v>198</v>
      </c>
      <c r="N3">
        <v>4080</v>
      </c>
      <c r="O3">
        <v>205</v>
      </c>
      <c r="P3">
        <f>IF(OR($L3="",$L3=0),"",$M3/$L3)</f>
      </c>
      <c r="Q3">
        <f>IF(OR($N3="",$N3=0),"",$O3/$N3)</f>
      </c>
      <c r="R3">
        <f>IF(OR($P3="",$P3=0,$Q3=""),"",($Q3-$P3)/$P3)</f>
      </c>
      <c r="S3">
        <f>IF(OR($L3="",$N3="",$L3=0,$N3=0,($M3+$O3)=0),"",($Q3-$P3)/SQRT((($M3+$O3)/($L3+$N3))*(1-(($M3+$O3)/($L3+$N3)))*(1/$L3+1/$N3)))</f>
      </c>
      <c r="T3">
        <f>IF($S3="","",2*NORMSDIST(-ABS($S3)))</f>
      </c>
      <c r="U3">
        <f>IF($T3="","",IF(AND($H3&lt;&gt;"",$L3&lt;&gt;"",$L3&lt;$H3),"Underpowered",IF($T3&lt;0.05,IF($Q3&gt;$P3,"Winner","Loser"),"Not conclusive")))</f>
      </c>
      <c r="V3" t="inlineStr">
        <is>
          <t xml:space="preserve">EXAMPLE ROW. Still running. Do not read the verdict column until the sample size is reached.</t>
        </is>
      </c>
    </row>
    <row r="4">
      <c r="A4" t="inlineStr">
        <is>
          <t xml:space="preserve">T-003</t>
        </is>
      </c>
      <c r="B4" t="inlineStr">
        <is>
          <t xml:space="preserve">Category page</t>
        </is>
      </c>
      <c r="C4" t="inlineStr">
        <is>
          <t xml:space="preserve">Filter usage is high and conversion after filtering is low</t>
        </is>
      </c>
      <c r="D4" t="inlineStr">
        <is>
          <t xml:space="preserve">If filtered results keep the category description visible then conversion after filtering rises, because shoppers lose context today</t>
        </is>
      </c>
      <c r="E4" t="inlineStr">
        <is>
          <t xml:space="preserve">Category to product click rate</t>
        </is>
      </c>
      <c r="F4">
        <v>0.21</v>
      </c>
      <c r="G4">
        <v>0.08</v>
      </c>
      <c r="H4">
        <f>IF(OR($F4="",$G4="",$F4=0,$G4=0),"",16*$F4*(1-$F4)/(($F4*$G4)^2))</f>
      </c>
      <c r="I4">
        <v>900</v>
      </c>
      <c r="J4">
        <f>IF(OR($H4="",$I4="",$I4=0),"",$H4/$I4)</f>
      </c>
      <c r="K4" t="inlineStr">
        <is>
          <t xml:space="preserve">Planned</t>
        </is>
      </c>
      <c r="P4">
        <f>IF(OR($L4="",$L4=0),"",$M4/$L4)</f>
      </c>
      <c r="Q4">
        <f>IF(OR($N4="",$N4=0),"",$O4/$N4)</f>
      </c>
      <c r="R4">
        <f>IF(OR($P4="",$P4=0,$Q4=""),"",($Q4-$P4)/$P4)</f>
      </c>
      <c r="S4">
        <f>IF(OR($L4="",$N4="",$L4=0,$N4=0,($M4+$O4)=0),"",($Q4-$P4)/SQRT((($M4+$O4)/($L4+$N4))*(1-(($M4+$O4)/($L4+$N4)))*(1/$L4+1/$N4)))</f>
      </c>
      <c r="T4">
        <f>IF($S4="","",2*NORMSDIST(-ABS($S4)))</f>
      </c>
      <c r="U4">
        <f>IF($T4="","",IF(AND($H4&lt;&gt;"",$L4&lt;&gt;"",$L4&lt;$H4),"Underpowered",IF($T4&lt;0.05,IF($Q4&gt;$P4,"Winner","Loser"),"Not conclusive")))</f>
      </c>
      <c r="V4" t="inlineStr">
        <is>
          <t xml:space="preserve">EXAMPLE ROW. Planned only. A 21 per cent baseline needs far less traffic than a 6 per cent one, which is why category tests finish and product page tests often do not.</t>
        </is>
      </c>
    </row>
    <row r="5">
      <c r="H5">
        <f>IF(OR($F5="",$G5="",$F5=0,$G5=0),"",16*$F5*(1-$F5)/(($F5*$G5)^2))</f>
      </c>
      <c r="J5">
        <f>IF(OR($H5="",$I5="",$I5=0),"",$H5/$I5)</f>
      </c>
      <c r="P5">
        <f>IF(OR($L5="",$L5=0),"",$M5/$L5)</f>
      </c>
      <c r="Q5">
        <f>IF(OR($N5="",$N5=0),"",$O5/$N5)</f>
      </c>
      <c r="R5">
        <f>IF(OR($P5="",$P5=0,$Q5=""),"",($Q5-$P5)/$P5)</f>
      </c>
      <c r="S5">
        <f>IF(OR($L5="",$N5="",$L5=0,$N5=0,($M5+$O5)=0),"",($Q5-$P5)/SQRT((($M5+$O5)/($L5+$N5))*(1-(($M5+$O5)/($L5+$N5)))*(1/$L5+1/$N5)))</f>
      </c>
      <c r="T5">
        <f>IF($S5="","",2*NORMSDIST(-ABS($S5)))</f>
      </c>
      <c r="U5">
        <f>IF($T5="","",IF(AND($H5&lt;&gt;"",$L5&lt;&gt;"",$L5&lt;$H5),"Underpowered",IF($T5&lt;0.05,IF($Q5&gt;$P5,"Winner","Loser"),"Not conclusive")))</f>
      </c>
    </row>
    <row r="6">
      <c r="H6">
        <f>IF(OR($F6="",$G6="",$F6=0,$G6=0),"",16*$F6*(1-$F6)/(($F6*$G6)^2))</f>
      </c>
      <c r="J6">
        <f>IF(OR($H6="",$I6="",$I6=0),"",$H6/$I6)</f>
      </c>
      <c r="P6">
        <f>IF(OR($L6="",$L6=0),"",$M6/$L6)</f>
      </c>
      <c r="Q6">
        <f>IF(OR($N6="",$N6=0),"",$O6/$N6)</f>
      </c>
      <c r="R6">
        <f>IF(OR($P6="",$P6=0,$Q6=""),"",($Q6-$P6)/$P6)</f>
      </c>
      <c r="S6">
        <f>IF(OR($L6="",$N6="",$L6=0,$N6=0,($M6+$O6)=0),"",($Q6-$P6)/SQRT((($M6+$O6)/($L6+$N6))*(1-(($M6+$O6)/($L6+$N6)))*(1/$L6+1/$N6)))</f>
      </c>
      <c r="T6">
        <f>IF($S6="","",2*NORMSDIST(-ABS($S6)))</f>
      </c>
      <c r="U6">
        <f>IF($T6="","",IF(AND($H6&lt;&gt;"",$L6&lt;&gt;"",$L6&lt;$H6),"Underpowered",IF($T6&lt;0.05,IF($Q6&gt;$P6,"Winner","Loser"),"Not conclusive")))</f>
      </c>
    </row>
    <row r="7">
      <c r="H7">
        <f>IF(OR($F7="",$G7="",$F7=0,$G7=0),"",16*$F7*(1-$F7)/(($F7*$G7)^2))</f>
      </c>
      <c r="J7">
        <f>IF(OR($H7="",$I7="",$I7=0),"",$H7/$I7)</f>
      </c>
      <c r="P7">
        <f>IF(OR($L7="",$L7=0),"",$M7/$L7)</f>
      </c>
      <c r="Q7">
        <f>IF(OR($N7="",$N7=0),"",$O7/$N7)</f>
      </c>
      <c r="R7">
        <f>IF(OR($P7="",$P7=0,$Q7=""),"",($Q7-$P7)/$P7)</f>
      </c>
      <c r="S7">
        <f>IF(OR($L7="",$N7="",$L7=0,$N7=0,($M7+$O7)=0),"",($Q7-$P7)/SQRT((($M7+$O7)/($L7+$N7))*(1-(($M7+$O7)/($L7+$N7)))*(1/$L7+1/$N7)))</f>
      </c>
      <c r="T7">
        <f>IF($S7="","",2*NORMSDIST(-ABS($S7)))</f>
      </c>
      <c r="U7">
        <f>IF($T7="","",IF(AND($H7&lt;&gt;"",$L7&lt;&gt;"",$L7&lt;$H7),"Underpowered",IF($T7&lt;0.05,IF($Q7&gt;$P7,"Winner","Loser"),"Not conclusive")))</f>
      </c>
    </row>
    <row r="8">
      <c r="H8">
        <f>IF(OR($F8="",$G8="",$F8=0,$G8=0),"",16*$F8*(1-$F8)/(($F8*$G8)^2))</f>
      </c>
      <c r="J8">
        <f>IF(OR($H8="",$I8="",$I8=0),"",$H8/$I8)</f>
      </c>
      <c r="P8">
        <f>IF(OR($L8="",$L8=0),"",$M8/$L8)</f>
      </c>
      <c r="Q8">
        <f>IF(OR($N8="",$N8=0),"",$O8/$N8)</f>
      </c>
      <c r="R8">
        <f>IF(OR($P8="",$P8=0,$Q8=""),"",($Q8-$P8)/$P8)</f>
      </c>
      <c r="S8">
        <f>IF(OR($L8="",$N8="",$L8=0,$N8=0,($M8+$O8)=0),"",($Q8-$P8)/SQRT((($M8+$O8)/($L8+$N8))*(1-(($M8+$O8)/($L8+$N8)))*(1/$L8+1/$N8)))</f>
      </c>
      <c r="T8">
        <f>IF($S8="","",2*NORMSDIST(-ABS($S8)))</f>
      </c>
      <c r="U8">
        <f>IF($T8="","",IF(AND($H8&lt;&gt;"",$L8&lt;&gt;"",$L8&lt;$H8),"Underpowered",IF($T8&lt;0.05,IF($Q8&gt;$P8,"Winner","Loser"),"Not conclusive")))</f>
      </c>
    </row>
    <row r="9">
      <c r="H9">
        <f>IF(OR($F9="",$G9="",$F9=0,$G9=0),"",16*$F9*(1-$F9)/(($F9*$G9)^2))</f>
      </c>
      <c r="J9">
        <f>IF(OR($H9="",$I9="",$I9=0),"",$H9/$I9)</f>
      </c>
      <c r="P9">
        <f>IF(OR($L9="",$L9=0),"",$M9/$L9)</f>
      </c>
      <c r="Q9">
        <f>IF(OR($N9="",$N9=0),"",$O9/$N9)</f>
      </c>
      <c r="R9">
        <f>IF(OR($P9="",$P9=0,$Q9=""),"",($Q9-$P9)/$P9)</f>
      </c>
      <c r="S9">
        <f>IF(OR($L9="",$N9="",$L9=0,$N9=0,($M9+$O9)=0),"",($Q9-$P9)/SQRT((($M9+$O9)/($L9+$N9))*(1-(($M9+$O9)/($L9+$N9)))*(1/$L9+1/$N9)))</f>
      </c>
      <c r="T9">
        <f>IF($S9="","",2*NORMSDIST(-ABS($S9)))</f>
      </c>
      <c r="U9">
        <f>IF($T9="","",IF(AND($H9&lt;&gt;"",$L9&lt;&gt;"",$L9&lt;$H9),"Underpowered",IF($T9&lt;0.05,IF($Q9&gt;$P9,"Winner","Loser"),"Not conclusive")))</f>
      </c>
    </row>
    <row r="10">
      <c r="H10">
        <f>IF(OR($F10="",$G10="",$F10=0,$G10=0),"",16*$F10*(1-$F10)/(($F10*$G10)^2))</f>
      </c>
      <c r="J10">
        <f>IF(OR($H10="",$I10="",$I10=0),"",$H10/$I10)</f>
      </c>
      <c r="P10">
        <f>IF(OR($L10="",$L10=0),"",$M10/$L10)</f>
      </c>
      <c r="Q10">
        <f>IF(OR($N10="",$N10=0),"",$O10/$N10)</f>
      </c>
      <c r="R10">
        <f>IF(OR($P10="",$P10=0,$Q10=""),"",($Q10-$P10)/$P10)</f>
      </c>
      <c r="S10">
        <f>IF(OR($L10="",$N10="",$L10=0,$N10=0,($M10+$O10)=0),"",($Q10-$P10)/SQRT((($M10+$O10)/($L10+$N10))*(1-(($M10+$O10)/($L10+$N10)))*(1/$L10+1/$N10)))</f>
      </c>
      <c r="T10">
        <f>IF($S10="","",2*NORMSDIST(-ABS($S10)))</f>
      </c>
      <c r="U10">
        <f>IF($T10="","",IF(AND($H10&lt;&gt;"",$L10&lt;&gt;"",$L10&lt;$H10),"Underpowered",IF($T10&lt;0.05,IF($Q10&gt;$P10,"Winner","Loser"),"Not conclusive")))</f>
      </c>
    </row>
    <row r="11">
      <c r="H11">
        <f>IF(OR($F11="",$G11="",$F11=0,$G11=0),"",16*$F11*(1-$F11)/(($F11*$G11)^2))</f>
      </c>
      <c r="J11">
        <f>IF(OR($H11="",$I11="",$I11=0),"",$H11/$I11)</f>
      </c>
      <c r="P11">
        <f>IF(OR($L11="",$L11=0),"",$M11/$L11)</f>
      </c>
      <c r="Q11">
        <f>IF(OR($N11="",$N11=0),"",$O11/$N11)</f>
      </c>
      <c r="R11">
        <f>IF(OR($P11="",$P11=0,$Q11=""),"",($Q11-$P11)/$P11)</f>
      </c>
      <c r="S11">
        <f>IF(OR($L11="",$N11="",$L11=0,$N11=0,($M11+$O11)=0),"",($Q11-$P11)/SQRT((($M11+$O11)/($L11+$N11))*(1-(($M11+$O11)/($L11+$N11)))*(1/$L11+1/$N11)))</f>
      </c>
      <c r="T11">
        <f>IF($S11="","",2*NORMSDIST(-ABS($S11)))</f>
      </c>
      <c r="U11">
        <f>IF($T11="","",IF(AND($H11&lt;&gt;"",$L11&lt;&gt;"",$L11&lt;$H11),"Underpowered",IF($T11&lt;0.05,IF($Q11&gt;$P11,"Winner","Loser"),"Not conclusive")))</f>
      </c>
    </row>
    <row r="12">
      <c r="H12">
        <f>IF(OR($F12="",$G12="",$F12=0,$G12=0),"",16*$F12*(1-$F12)/(($F12*$G12)^2))</f>
      </c>
      <c r="J12">
        <f>IF(OR($H12="",$I12="",$I12=0),"",$H12/$I12)</f>
      </c>
      <c r="P12">
        <f>IF(OR($L12="",$L12=0),"",$M12/$L12)</f>
      </c>
      <c r="Q12">
        <f>IF(OR($N12="",$N12=0),"",$O12/$N12)</f>
      </c>
      <c r="R12">
        <f>IF(OR($P12="",$P12=0,$Q12=""),"",($Q12-$P12)/$P12)</f>
      </c>
      <c r="S12">
        <f>IF(OR($L12="",$N12="",$L12=0,$N12=0,($M12+$O12)=0),"",($Q12-$P12)/SQRT((($M12+$O12)/($L12+$N12))*(1-(($M12+$O12)/($L12+$N12)))*(1/$L12+1/$N12)))</f>
      </c>
      <c r="T12">
        <f>IF($S12="","",2*NORMSDIST(-ABS($S12)))</f>
      </c>
      <c r="U12">
        <f>IF($T12="","",IF(AND($H12&lt;&gt;"",$L12&lt;&gt;"",$L12&lt;$H12),"Underpowered",IF($T12&lt;0.05,IF($Q12&gt;$P12,"Winner","Loser"),"Not conclusive")))</f>
      </c>
    </row>
    <row r="13">
      <c r="H13">
        <f>IF(OR($F13="",$G13="",$F13=0,$G13=0),"",16*$F13*(1-$F13)/(($F13*$G13)^2))</f>
      </c>
      <c r="J13">
        <f>IF(OR($H13="",$I13="",$I13=0),"",$H13/$I13)</f>
      </c>
      <c r="P13">
        <f>IF(OR($L13="",$L13=0),"",$M13/$L13)</f>
      </c>
      <c r="Q13">
        <f>IF(OR($N13="",$N13=0),"",$O13/$N13)</f>
      </c>
      <c r="R13">
        <f>IF(OR($P13="",$P13=0,$Q13=""),"",($Q13-$P13)/$P13)</f>
      </c>
      <c r="S13">
        <f>IF(OR($L13="",$N13="",$L13=0,$N13=0,($M13+$O13)=0),"",($Q13-$P13)/SQRT((($M13+$O13)/($L13+$N13))*(1-(($M13+$O13)/($L13+$N13)))*(1/$L13+1/$N13)))</f>
      </c>
      <c r="T13">
        <f>IF($S13="","",2*NORMSDIST(-ABS($S13)))</f>
      </c>
      <c r="U13">
        <f>IF($T13="","",IF(AND($H13&lt;&gt;"",$L13&lt;&gt;"",$L13&lt;$H13),"Underpowered",IF($T13&lt;0.05,IF($Q13&gt;$P13,"Winner","Loser"),"Not conclusive")))</f>
      </c>
    </row>
    <row r="14">
      <c r="H14">
        <f>IF(OR($F14="",$G14="",$F14=0,$G14=0),"",16*$F14*(1-$F14)/(($F14*$G14)^2))</f>
      </c>
      <c r="J14">
        <f>IF(OR($H14="",$I14="",$I14=0),"",$H14/$I14)</f>
      </c>
      <c r="P14">
        <f>IF(OR($L14="",$L14=0),"",$M14/$L14)</f>
      </c>
      <c r="Q14">
        <f>IF(OR($N14="",$N14=0),"",$O14/$N14)</f>
      </c>
      <c r="R14">
        <f>IF(OR($P14="",$P14=0,$Q14=""),"",($Q14-$P14)/$P14)</f>
      </c>
      <c r="S14">
        <f>IF(OR($L14="",$N14="",$L14=0,$N14=0,($M14+$O14)=0),"",($Q14-$P14)/SQRT((($M14+$O14)/($L14+$N14))*(1-(($M14+$O14)/($L14+$N14)))*(1/$L14+1/$N14)))</f>
      </c>
      <c r="T14">
        <f>IF($S14="","",2*NORMSDIST(-ABS($S14)))</f>
      </c>
      <c r="U14">
        <f>IF($T14="","",IF(AND($H14&lt;&gt;"",$L14&lt;&gt;"",$L14&lt;$H14),"Underpowered",IF($T14&lt;0.05,IF($Q14&gt;$P14,"Winner","Loser"),"Not conclusive")))</f>
      </c>
    </row>
    <row r="15">
      <c r="H15">
        <f>IF(OR($F15="",$G15="",$F15=0,$G15=0),"",16*$F15*(1-$F15)/(($F15*$G15)^2))</f>
      </c>
      <c r="J15">
        <f>IF(OR($H15="",$I15="",$I15=0),"",$H15/$I15)</f>
      </c>
      <c r="P15">
        <f>IF(OR($L15="",$L15=0),"",$M15/$L15)</f>
      </c>
      <c r="Q15">
        <f>IF(OR($N15="",$N15=0),"",$O15/$N15)</f>
      </c>
      <c r="R15">
        <f>IF(OR($P15="",$P15=0,$Q15=""),"",($Q15-$P15)/$P15)</f>
      </c>
      <c r="S15">
        <f>IF(OR($L15="",$N15="",$L15=0,$N15=0,($M15+$O15)=0),"",($Q15-$P15)/SQRT((($M15+$O15)/($L15+$N15))*(1-(($M15+$O15)/($L15+$N15)))*(1/$L15+1/$N15)))</f>
      </c>
      <c r="T15">
        <f>IF($S15="","",2*NORMSDIST(-ABS($S15)))</f>
      </c>
      <c r="U15">
        <f>IF($T15="","",IF(AND($H15&lt;&gt;"",$L15&lt;&gt;"",$L15&lt;$H15),"Underpowered",IF($T15&lt;0.05,IF($Q15&gt;$P15,"Winner","Loser"),"Not conclusive")))</f>
      </c>
    </row>
    <row r="16">
      <c r="H16">
        <f>IF(OR($F16="",$G16="",$F16=0,$G16=0),"",16*$F16*(1-$F16)/(($F16*$G16)^2))</f>
      </c>
      <c r="J16">
        <f>IF(OR($H16="",$I16="",$I16=0),"",$H16/$I16)</f>
      </c>
      <c r="P16">
        <f>IF(OR($L16="",$L16=0),"",$M16/$L16)</f>
      </c>
      <c r="Q16">
        <f>IF(OR($N16="",$N16=0),"",$O16/$N16)</f>
      </c>
      <c r="R16">
        <f>IF(OR($P16="",$P16=0,$Q16=""),"",($Q16-$P16)/$P16)</f>
      </c>
      <c r="S16">
        <f>IF(OR($L16="",$N16="",$L16=0,$N16=0,($M16+$O16)=0),"",($Q16-$P16)/SQRT((($M16+$O16)/($L16+$N16))*(1-(($M16+$O16)/($L16+$N16)))*(1/$L16+1/$N16)))</f>
      </c>
      <c r="T16">
        <f>IF($S16="","",2*NORMSDIST(-ABS($S16)))</f>
      </c>
      <c r="U16">
        <f>IF($T16="","",IF(AND($H16&lt;&gt;"",$L16&lt;&gt;"",$L16&lt;$H16),"Underpowered",IF($T16&lt;0.05,IF($Q16&gt;$P16,"Winner","Loser"),"Not conclusive")))</f>
      </c>
    </row>
    <row r="17">
      <c r="H17">
        <f>IF(OR($F17="",$G17="",$F17=0,$G17=0),"",16*$F17*(1-$F17)/(($F17*$G17)^2))</f>
      </c>
      <c r="J17">
        <f>IF(OR($H17="",$I17="",$I17=0),"",$H17/$I17)</f>
      </c>
      <c r="P17">
        <f>IF(OR($L17="",$L17=0),"",$M17/$L17)</f>
      </c>
      <c r="Q17">
        <f>IF(OR($N17="",$N17=0),"",$O17/$N17)</f>
      </c>
      <c r="R17">
        <f>IF(OR($P17="",$P17=0,$Q17=""),"",($Q17-$P17)/$P17)</f>
      </c>
      <c r="S17">
        <f>IF(OR($L17="",$N17="",$L17=0,$N17=0,($M17+$O17)=0),"",($Q17-$P17)/SQRT((($M17+$O17)/($L17+$N17))*(1-(($M17+$O17)/($L17+$N17)))*(1/$L17+1/$N17)))</f>
      </c>
      <c r="T17">
        <f>IF($S17="","",2*NORMSDIST(-ABS($S17)))</f>
      </c>
      <c r="U17">
        <f>IF($T17="","",IF(AND($H17&lt;&gt;"",$L17&lt;&gt;"",$L17&lt;$H17),"Underpowered",IF($T17&lt;0.05,IF($Q17&gt;$P17,"Winner","Loser"),"Not conclusive")))</f>
      </c>
    </row>
    <row r="18">
      <c r="H18">
        <f>IF(OR($F18="",$G18="",$F18=0,$G18=0),"",16*$F18*(1-$F18)/(($F18*$G18)^2))</f>
      </c>
      <c r="J18">
        <f>IF(OR($H18="",$I18="",$I18=0),"",$H18/$I18)</f>
      </c>
      <c r="P18">
        <f>IF(OR($L18="",$L18=0),"",$M18/$L18)</f>
      </c>
      <c r="Q18">
        <f>IF(OR($N18="",$N18=0),"",$O18/$N18)</f>
      </c>
      <c r="R18">
        <f>IF(OR($P18="",$P18=0,$Q18=""),"",($Q18-$P18)/$P18)</f>
      </c>
      <c r="S18">
        <f>IF(OR($L18="",$N18="",$L18=0,$N18=0,($M18+$O18)=0),"",($Q18-$P18)/SQRT((($M18+$O18)/($L18+$N18))*(1-(($M18+$O18)/($L18+$N18)))*(1/$L18+1/$N18)))</f>
      </c>
      <c r="T18">
        <f>IF($S18="","",2*NORMSDIST(-ABS($S18)))</f>
      </c>
      <c r="U18">
        <f>IF($T18="","",IF(AND($H18&lt;&gt;"",$L18&lt;&gt;"",$L18&lt;$H18),"Underpowered",IF($T18&lt;0.05,IF($Q18&gt;$P18,"Winner","Loser"),"Not conclusive")))</f>
      </c>
    </row>
    <row r="19">
      <c r="H19">
        <f>IF(OR($F19="",$G19="",$F19=0,$G19=0),"",16*$F19*(1-$F19)/(($F19*$G19)^2))</f>
      </c>
      <c r="J19">
        <f>IF(OR($H19="",$I19="",$I19=0),"",$H19/$I19)</f>
      </c>
      <c r="P19">
        <f>IF(OR($L19="",$L19=0),"",$M19/$L19)</f>
      </c>
      <c r="Q19">
        <f>IF(OR($N19="",$N19=0),"",$O19/$N19)</f>
      </c>
      <c r="R19">
        <f>IF(OR($P19="",$P19=0,$Q19=""),"",($Q19-$P19)/$P19)</f>
      </c>
      <c r="S19">
        <f>IF(OR($L19="",$N19="",$L19=0,$N19=0,($M19+$O19)=0),"",($Q19-$P19)/SQRT((($M19+$O19)/($L19+$N19))*(1-(($M19+$O19)/($L19+$N19)))*(1/$L19+1/$N19)))</f>
      </c>
      <c r="T19">
        <f>IF($S19="","",2*NORMSDIST(-ABS($S19)))</f>
      </c>
      <c r="U19">
        <f>IF($T19="","",IF(AND($H19&lt;&gt;"",$L19&lt;&gt;"",$L19&lt;$H19),"Underpowered",IF($T19&lt;0.05,IF($Q19&gt;$P19,"Winner","Loser"),"Not conclusive")))</f>
      </c>
    </row>
    <row r="20">
      <c r="H20">
        <f>IF(OR($F20="",$G20="",$F20=0,$G20=0),"",16*$F20*(1-$F20)/(($F20*$G20)^2))</f>
      </c>
      <c r="J20">
        <f>IF(OR($H20="",$I20="",$I20=0),"",$H20/$I20)</f>
      </c>
      <c r="P20">
        <f>IF(OR($L20="",$L20=0),"",$M20/$L20)</f>
      </c>
      <c r="Q20">
        <f>IF(OR($N20="",$N20=0),"",$O20/$N20)</f>
      </c>
      <c r="R20">
        <f>IF(OR($P20="",$P20=0,$Q20=""),"",($Q20-$P20)/$P20)</f>
      </c>
      <c r="S20">
        <f>IF(OR($L20="",$N20="",$L20=0,$N20=0,($M20+$O20)=0),"",($Q20-$P20)/SQRT((($M20+$O20)/($L20+$N20))*(1-(($M20+$O20)/($L20+$N20)))*(1/$L20+1/$N20)))</f>
      </c>
      <c r="T20">
        <f>IF($S20="","",2*NORMSDIST(-ABS($S20)))</f>
      </c>
      <c r="U20">
        <f>IF($T20="","",IF(AND($H20&lt;&gt;"",$L20&lt;&gt;"",$L20&lt;$H20),"Underpowered",IF($T20&lt;0.05,IF($Q20&gt;$P20,"Winner","Loser"),"Not conclusive")))</f>
      </c>
    </row>
    <row r="21">
      <c r="H21">
        <f>IF(OR($F21="",$G21="",$F21=0,$G21=0),"",16*$F21*(1-$F21)/(($F21*$G21)^2))</f>
      </c>
      <c r="J21">
        <f>IF(OR($H21="",$I21="",$I21=0),"",$H21/$I21)</f>
      </c>
      <c r="P21">
        <f>IF(OR($L21="",$L21=0),"",$M21/$L21)</f>
      </c>
      <c r="Q21">
        <f>IF(OR($N21="",$N21=0),"",$O21/$N21)</f>
      </c>
      <c r="R21">
        <f>IF(OR($P21="",$P21=0,$Q21=""),"",($Q21-$P21)/$P21)</f>
      </c>
      <c r="S21">
        <f>IF(OR($L21="",$N21="",$L21=0,$N21=0,($M21+$O21)=0),"",($Q21-$P21)/SQRT((($M21+$O21)/($L21+$N21))*(1-(($M21+$O21)/($L21+$N21)))*(1/$L21+1/$N21)))</f>
      </c>
      <c r="T21">
        <f>IF($S21="","",2*NORMSDIST(-ABS($S21)))</f>
      </c>
      <c r="U21">
        <f>IF($T21="","",IF(AND($H21&lt;&gt;"",$L21&lt;&gt;"",$L21&lt;$H21),"Underpowered",IF($T21&lt;0.05,IF($Q21&gt;$P21,"Winner","Loser"),"Not conclusive")))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20" customWidth="1"/>
    <col min="3" max="3" width="52" customWidth="1"/>
    <col min="4" max="4" width="14" customWidth="1"/>
    <col min="5" max="5" width="10" customWidth="1"/>
    <col min="6" max="6" width="12" customWidth="1"/>
    <col min="7" max="7" width="11" customWidth="1"/>
    <col min="8" max="8" width="12" customWidth="1"/>
  </cols>
  <sheetData>
    <row r="1">
      <c r="A1" s="1" t="inlineStr">
        <is>
          <t xml:space="preserve">Idea</t>
        </is>
      </c>
      <c r="B1" s="1" t="inlineStr">
        <is>
          <t xml:space="preserve">Page or template</t>
        </is>
      </c>
      <c r="C1" s="1" t="inlineStr">
        <is>
          <t xml:space="preserve">Evidence behind it</t>
        </is>
      </c>
      <c r="D1" s="1" t="inlineStr">
        <is>
          <t xml:space="preserve">Expected effect</t>
        </is>
      </c>
      <c r="E1" s="1" t="inlineStr">
        <is>
          <t xml:space="preserve">Effort</t>
        </is>
      </c>
      <c r="F1" s="1" t="inlineStr">
        <is>
          <t xml:space="preserve">Confidence</t>
        </is>
      </c>
      <c r="G1" s="1" t="inlineStr">
        <is>
          <t xml:space="preserve">Priority</t>
        </is>
      </c>
      <c r="H1" s="1" t="inlineStr">
        <is>
          <t xml:space="preserve">Status</t>
        </is>
      </c>
    </row>
    <row r="2">
      <c r="G2">
        <f>IF(OR($D2="",$E2="",$F2="",$E2=0),"",($D2*$F2)/$E2)</f>
      </c>
    </row>
    <row r="3">
      <c r="G3">
        <f>IF(OR($D3="",$E3="",$F3="",$E3=0),"",($D3*$F3)/$E3)</f>
      </c>
    </row>
    <row r="4">
      <c r="G4">
        <f>IF(OR($D4="",$E4="",$F4="",$E4=0),"",($D4*$F4)/$E4)</f>
      </c>
    </row>
    <row r="5">
      <c r="G5">
        <f>IF(OR($D5="",$E5="",$F5="",$E5=0),"",($D5*$F5)/$E5)</f>
      </c>
    </row>
    <row r="6">
      <c r="G6">
        <f>IF(OR($D6="",$E6="",$F6="",$E6=0),"",($D6*$F6)/$E6)</f>
      </c>
    </row>
    <row r="7">
      <c r="G7">
        <f>IF(OR($D7="",$E7="",$F7="",$E7=0),"",($D7*$F7)/$E7)</f>
      </c>
    </row>
    <row r="8">
      <c r="G8">
        <f>IF(OR($D8="",$E8="",$F8="",$E8=0),"",($D8*$F8)/$E8)</f>
      </c>
    </row>
    <row r="9">
      <c r="G9">
        <f>IF(OR($D9="",$E9="",$F9="",$E9=0),"",($D9*$F9)/$E9)</f>
      </c>
    </row>
    <row r="10">
      <c r="G10">
        <f>IF(OR($D10="",$E10="",$F10="",$E10=0),"",($D10*$F10)/$E10)</f>
      </c>
    </row>
    <row r="11">
      <c r="G11">
        <f>IF(OR($D11="",$E11="",$F11="",$E11=0),"",($D11*$F11)/$E11)</f>
      </c>
    </row>
    <row r="12">
      <c r="G12">
        <f>IF(OR($D12="",$E12="",$F12="",$E12=0),"",($D12*$F12)/$E12)</f>
      </c>
    </row>
    <row r="13">
      <c r="G13">
        <f>IF(OR($D13="",$E13="",$F13="",$E13=0),"",($D13*$F13)/$E13)</f>
      </c>
    </row>
    <row r="14">
      <c r="G14">
        <f>IF(OR($D14="",$E14="",$F14="",$E14=0),"",($D14*$F14)/$E14)</f>
      </c>
    </row>
    <row r="15">
      <c r="G15">
        <f>IF(OR($D15="",$E15="",$F15="",$E15=0),"",($D15*$F15)/$E15)</f>
      </c>
    </row>
    <row r="16">
      <c r="G16">
        <f>IF(OR($D16="",$E16="",$F16="",$E16=0),"",($D16*$F16)/$E16)</f>
      </c>
    </row>
    <row r="17">
      <c r="G17">
        <f>IF(OR($D17="",$E17="",$F17="",$E17=0),"",($D17*$F17)/$E17)</f>
      </c>
    </row>
    <row r="18">
      <c r="G18">
        <f>IF(OR($D18="",$E18="",$F18="",$E18=0),"",($D18*$F18)/$E18)</f>
      </c>
    </row>
    <row r="19">
      <c r="G19">
        <f>IF(OR($D19="",$E19="",$F19="",$E19=0),"",($D19*$F19)/$E19)</f>
      </c>
    </row>
    <row r="20">
      <c r="G20">
        <f>IF(OR($D20="",$E20="",$F20="",$E20=0),"",($D20*$F20)/$E20)</f>
      </c>
    </row>
    <row r="21">
      <c r="G21">
        <f>IF(OR($D21="",$E21="",$F21="",$E21=0),"",($D21*$F21)/$E21)</f>
      </c>
    </row>
    <row r="22">
      <c r="G22">
        <f>IF(OR($D22="",$E22="",$F22="",$E22=0),"",($D22*$F22)/$E22)</f>
      </c>
    </row>
    <row r="23">
      <c r="G23">
        <f>IF(OR($D23="",$E23="",$F23="",$E23=0),"",($D23*$F23)/$E23)</f>
      </c>
    </row>
    <row r="24">
      <c r="G24">
        <f>IF(OR($D24="",$E24="",$F24="",$E24=0),"",($D24*$F24)/$E24)</f>
      </c>
    </row>
    <row r="25">
      <c r="G25">
        <f>IF(OR($D25="",$E25="",$F25="",$E25=0),"",($D25*$F25)/$E25)</f>
      </c>
    </row>
    <row r="26">
      <c r="G26">
        <f>IF(OR($D26="",$E26="",$F26="",$E26=0),"",($D26*$F26)/$E26)</f>
      </c>
    </row>
    <row r="27"/>
    <row r="28">
      <c r="A28" s="3" t="inlineStr">
        <is>
          <t xml:space="preserve">Expected effect, effort and confidence are all 1 to 5. Priority is (effect x confidence) divided by effort, the same arithmetic as our audit workbook so the two can sit side by side.</t>
        </is>
      </c>
    </row>
    <row r="29">
      <c r="A29" s="3" t="inlineStr">
        <is>
          <t xml:space="preserve">An idea with no evidence column filled is not a test, it is a preference. Keep it if you like, but it should never outrank something observed.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62" customWidth="1"/>
    <col min="3" max="3" width="84" customWidth="1"/>
  </cols>
  <sheetData>
    <row r="1">
      <c r="A1" s="1" t="inlineStr">
        <is>
          <t xml:space="preserve">Column</t>
        </is>
      </c>
      <c r="B1" s="1" t="inlineStr">
        <is>
          <t xml:space="preserve">What it is</t>
        </is>
      </c>
      <c r="C1" s="1" t="inlineStr">
        <is>
          <t xml:space="preserve">How to read it</t>
        </is>
      </c>
    </row>
    <row r="2">
      <c r="A2" t="inlineStr">
        <is>
          <t xml:space="preserve">Baseline rate</t>
        </is>
      </c>
      <c r="B2" t="inlineStr">
        <is>
          <t xml:space="preserve">The current conversion rate for the primary metric, as a decimal</t>
        </is>
      </c>
      <c r="C2" t="inlineStr">
        <is>
          <t xml:space="preserve">Measure it over a full business cycle. A baseline taken from one good week will size every test wrongly.</t>
        </is>
      </c>
    </row>
    <row r="3">
      <c r="A3" t="inlineStr">
        <is>
          <t xml:space="preserve">MDE relative</t>
        </is>
      </c>
      <c r="B3" t="inlineStr">
        <is>
          <t xml:space="preserve">The smallest relative change worth detecting, as a decimal</t>
        </is>
      </c>
      <c r="C3" t="inlineStr">
        <is>
          <t xml:space="preserve">0.1 means a 10 per cent relative lift. Smaller MDEs need dramatically more traffic; this is the number people set too ambitiously.</t>
        </is>
      </c>
    </row>
    <row r="4">
      <c r="A4" t="inlineStr">
        <is>
          <t xml:space="preserve">Sample per variant</t>
        </is>
      </c>
      <c r="B4" t="inlineStr">
        <is>
          <t xml:space="preserve">16 x p x (1-p) divided by the absolute effect squared</t>
        </is>
      </c>
      <c r="C4" t="inlineStr">
        <is>
          <t xml:space="preserve">The standard rule of thumb for 95 per cent confidence and 80 per cent power. It is an approximation and it is close enough to plan with.</t>
        </is>
      </c>
    </row>
    <row r="5">
      <c r="A5" t="inlineStr">
        <is>
          <t xml:space="preserve">Estimated days</t>
        </is>
      </c>
      <c r="B5" t="inlineStr">
        <is>
          <t xml:space="preserve">Sample per variant divided by daily visitors per variant</t>
        </is>
      </c>
      <c r="C5" t="inlineStr">
        <is>
          <t xml:space="preserve">Round up to whole business weeks. A test that ends on a Wednesday has weighted your week wrongly.</t>
        </is>
      </c>
    </row>
    <row r="6">
      <c r="A6" t="inlineStr">
        <is>
          <t xml:space="preserve">CR A and CR B</t>
        </is>
      </c>
      <c r="B6" t="inlineStr">
        <is>
          <t xml:space="preserve">Conversions divided by visitors, per variant</t>
        </is>
      </c>
      <c r="C6" t="inlineStr">
        <is>
          <t xml:space="preserve">Entered from your testing tool or your analytics, not estimated.</t>
        </is>
      </c>
    </row>
    <row r="7">
      <c r="A7" t="inlineStr">
        <is>
          <t xml:space="preserve">Relative uplift</t>
        </is>
      </c>
      <c r="B7" t="inlineStr">
        <is>
          <t xml:space="preserve">The difference between the two rates, as a share of the control rate</t>
        </is>
      </c>
      <c r="C7" t="inlineStr">
        <is>
          <t xml:space="preserve">The number people quote. It is meaningless without the p value beside it.</t>
        </is>
      </c>
    </row>
    <row r="8">
      <c r="A8" t="inlineStr">
        <is>
          <t xml:space="preserve">z score</t>
        </is>
      </c>
      <c r="B8" t="inlineStr">
        <is>
          <t xml:space="preserve">A two-proportion z test using the pooled conversion rate</t>
        </is>
      </c>
      <c r="C8" t="inlineStr">
        <is>
          <t xml:space="preserve">Real arithmetic, not a stand-in. It assumes independent visitors and one metric.</t>
        </is>
      </c>
    </row>
    <row r="9">
      <c r="A9" t="inlineStr">
        <is>
          <t xml:space="preserve">p value</t>
        </is>
      </c>
      <c r="B9" t="inlineStr">
        <is>
          <t xml:space="preserve">Two-sided, from the z score</t>
        </is>
      </c>
      <c r="C9" t="inlineStr">
        <is>
          <t xml:space="preserve">The probability of seeing a difference this large if there were no real difference. Below 0.05 is the usual threshold.</t>
        </is>
      </c>
    </row>
    <row r="10">
      <c r="A10" t="inlineStr">
        <is>
          <t xml:space="preserve">Verdict</t>
        </is>
      </c>
      <c r="B10" t="inlineStr">
        <is>
          <t xml:space="preserve">Underpowered, Winner, Loser or Not conclusive</t>
        </is>
      </c>
      <c r="C10" t="inlineStr">
        <is>
          <t xml:space="preserve">Underpowered wins over everything else: if you have not reached the sample size, the p value is not yet evidence.</t>
        </is>
      </c>
    </row>
    <row r="11"/>
    <row r="12">
      <c r="A12" s="2" t="inlineStr">
        <is>
          <t xml:space="preserve">Four things this sheet will not protect you from</t>
        </is>
      </c>
    </row>
    <row r="13">
      <c r="A13" t="inlineStr">
        <is>
          <t xml:space="preserve">Peeking. Checking daily and stopping when it looks significant inflates false positives badly. Decide the sample size first, then look when you reach it.</t>
        </is>
      </c>
    </row>
    <row r="14">
      <c r="A14" t="inlineStr">
        <is>
          <t xml:space="preserve">Multiple metrics. Testing one change against six metrics will produce one significant result by chance. Name the primary metric before the test starts and judge on that one.</t>
        </is>
      </c>
    </row>
    <row r="15">
      <c r="A15" t="inlineStr">
        <is>
          <t xml:space="preserve">Short runtimes. Run whole business weeks. Weekday and weekend shoppers behave differently, and a five-day test has weighted one of them out.</t>
        </is>
      </c>
    </row>
    <row r="16">
      <c r="A16" t="inlineStr">
        <is>
          <t xml:space="preserve">Novelty. Returning visitors react to change itself. On a site with high repeat traffic, a first-week win often decays.</t>
        </is>
      </c>
    </row>
    <row r="17"/>
    <row r="18">
      <c r="A18" s="3" t="inlineStr">
        <is>
          <t xml:space="preserve">This is a log and a calculator. It is not a testing tool and it cannot split your traffic.</t>
        </is>
      </c>
    </row>
  </sheetData>
</worksheet>
</file>